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lectricitysupplyboard-my.sharepoint.com/personal/eilish_logan_electricireland_ie/Documents/2026/Digital/NI BUS/NI SME Calculator/"/>
    </mc:Choice>
  </mc:AlternateContent>
  <xr:revisionPtr revIDLastSave="3" documentId="8_{8C5D99DC-4AB4-45A0-8ED5-63C2F294C2C9}" xr6:coauthVersionLast="47" xr6:coauthVersionMax="47" xr10:uidLastSave="{BA0F247D-6596-44D3-A655-5BA01FD266EA}"/>
  <bookViews>
    <workbookView xWindow="-110" yWindow="-110" windowWidth="19420" windowHeight="10420" tabRatio="316" xr2:uid="{D8B6634C-E607-4CD9-94C2-447AA6A5A66E}"/>
  </bookViews>
  <sheets>
    <sheet name="Calculator" sheetId="1" r:id="rId1"/>
    <sheet name="Input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3" i="1"/>
  <c r="D12" i="1"/>
  <c r="D11" i="1"/>
  <c r="D17" i="1" l="1"/>
  <c r="D15" i="1" s="1"/>
  <c r="D16" i="1" l="1"/>
  <c r="D14" i="1"/>
</calcChain>
</file>

<file path=xl/sharedStrings.xml><?xml version="1.0" encoding="utf-8"?>
<sst xmlns="http://schemas.openxmlformats.org/spreadsheetml/2006/main" count="36" uniqueCount="33">
  <si>
    <t>Business Electricity
Standard Variable Tariff*</t>
  </si>
  <si>
    <t>Instructions</t>
  </si>
  <si>
    <t>Label</t>
  </si>
  <si>
    <t>Data</t>
  </si>
  <si>
    <t>Select from dropdown list on the right</t>
  </si>
  <si>
    <t>Meter Type</t>
  </si>
  <si>
    <t>Nightsaver Non Half Hourly (T032/34/04X)</t>
  </si>
  <si>
    <t>&lt;&lt; select</t>
  </si>
  <si>
    <t>Add your annual Usage on the right</t>
  </si>
  <si>
    <t>Usage for 24H/ Day (kWh)</t>
  </si>
  <si>
    <t>&lt;&lt; add</t>
  </si>
  <si>
    <t>Usage for Night (kWh)</t>
  </si>
  <si>
    <t>Variable Charges as per Tariff selected</t>
  </si>
  <si>
    <t>24H/ Day Rate (p/kWh)</t>
  </si>
  <si>
    <t>Night Rate (p/kWh)</t>
  </si>
  <si>
    <t>Standing Charge (p/day)</t>
  </si>
  <si>
    <t>CCL (p/kWh)**</t>
  </si>
  <si>
    <t>Combined Costs Output</t>
  </si>
  <si>
    <t>1 Month</t>
  </si>
  <si>
    <t>3 Months</t>
  </si>
  <si>
    <t>6 Months</t>
  </si>
  <si>
    <t>12 Months</t>
  </si>
  <si>
    <t xml:space="preserve">12 month DD contract rates (excluding VAT) </t>
  </si>
  <si>
    <t>Popular Non Half Hourly (T031)</t>
  </si>
  <si>
    <t>Popular Half Hourly (T035)</t>
  </si>
  <si>
    <t>Nightsaver Half Hourly (T035)</t>
  </si>
  <si>
    <t>Weekender Non Half Hourly (T033)</t>
  </si>
  <si>
    <t>Weekender Half Hourly (T035)</t>
  </si>
  <si>
    <t>24h/ Day Unit Rate (p/kWh)</t>
  </si>
  <si>
    <t>Night Unit Rate (p/kWh)</t>
  </si>
  <si>
    <t>CCL (p/kWh)</t>
  </si>
  <si>
    <r>
      <rPr>
        <b/>
        <u/>
        <sz val="8"/>
        <color theme="1"/>
        <rFont val="Arial"/>
        <family val="2"/>
      </rPr>
      <t>Please note:</t>
    </r>
    <r>
      <rPr>
        <sz val="8"/>
        <color theme="1"/>
        <rFont val="Arial"/>
        <family val="2"/>
      </rPr>
      <t xml:space="preserve"> All prices provided are estimates and do not constitute a formal quotation. VAT is not included. Climate change levy (CCL) is subject to change annually from 1st April.</t>
    </r>
  </si>
  <si>
    <t>* Valid from 1st April 2024 until further notice.
**The Climate Change Levy (CCL) does not apply if the average daily consumption is below 33 kWh.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</si>
</sst>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#,##0.000"/>
    <numFmt numFmtId="166" formatCode="#,##0.0000"/>
    <numFmt numFmtId="167" formatCode="_-* #,##0_-;\-* #,##0_-;_-* &quot;-&quot;??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Aptos Narrow"/>
      <family val="2"/>
      <scheme val="minor"/>
    </font>
    <font>
      <sz val="11"/>
      <color theme="1"/>
      <name val="Arial"/>
      <family val="2"/>
    </font>
    <font>
      <sz val="18"/>
      <color theme="0"/>
      <name val="Arial"/>
      <family val="2"/>
    </font>
    <font>
      <sz val="9"/>
      <color rgb="FF9C0006"/>
      <name val="Arial"/>
      <family val="2"/>
    </font>
    <font>
      <i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9FDA"/>
        <bgColor indexed="64"/>
      </patternFill>
    </fill>
    <fill>
      <patternFill patternType="solid">
        <fgColor rgb="FF2BEBB5"/>
        <bgColor indexed="64"/>
      </patternFill>
    </fill>
    <fill>
      <patternFill patternType="solid">
        <fgColor rgb="FFFCC43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/>
      <top/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/>
      <bottom/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medium">
        <color rgb="FF00B0F0"/>
      </left>
      <right/>
      <top style="thin">
        <color rgb="FF009FDA"/>
      </top>
      <bottom/>
      <diagonal/>
    </border>
    <border>
      <left/>
      <right/>
      <top style="thin">
        <color rgb="FF009FDA"/>
      </top>
      <bottom/>
      <diagonal/>
    </border>
    <border>
      <left/>
      <right style="medium">
        <color rgb="FF00B0F0"/>
      </right>
      <top style="thin">
        <color rgb="FF009FDA"/>
      </top>
      <bottom/>
      <diagonal/>
    </border>
    <border>
      <left/>
      <right/>
      <top/>
      <bottom style="thin">
        <color rgb="FF009FDA"/>
      </bottom>
      <diagonal/>
    </border>
    <border>
      <left style="thin">
        <color rgb="FF00B0F0"/>
      </left>
      <right style="thin">
        <color rgb="FF009FDA"/>
      </right>
      <top style="thin">
        <color rgb="FF00B0F0"/>
      </top>
      <bottom/>
      <diagonal/>
    </border>
    <border>
      <left style="thin">
        <color rgb="FF00B0F0"/>
      </left>
      <right style="thin">
        <color rgb="FF009FDA"/>
      </right>
      <top style="thin">
        <color rgb="FF00B0F0"/>
      </top>
      <bottom style="thin">
        <color rgb="FF00B0F0"/>
      </bottom>
      <diagonal/>
    </border>
    <border>
      <left style="medium">
        <color rgb="FF009FDA"/>
      </left>
      <right style="thin">
        <color rgb="FF009FDA"/>
      </right>
      <top style="medium">
        <color rgb="FF009FDA"/>
      </top>
      <bottom style="medium">
        <color rgb="FF009FDA"/>
      </bottom>
      <diagonal/>
    </border>
    <border>
      <left/>
      <right style="thin">
        <color rgb="FF009FDA"/>
      </right>
      <top style="medium">
        <color rgb="FF009FDA"/>
      </top>
      <bottom style="medium">
        <color rgb="FF009FDA"/>
      </bottom>
      <diagonal/>
    </border>
    <border>
      <left/>
      <right style="medium">
        <color rgb="FF009FDA"/>
      </right>
      <top style="medium">
        <color rgb="FF009FDA"/>
      </top>
      <bottom style="medium">
        <color rgb="FF009FDA"/>
      </bottom>
      <diagonal/>
    </border>
    <border>
      <left style="medium">
        <color rgb="FF009FDA"/>
      </left>
      <right style="thin">
        <color rgb="FF00B0F0"/>
      </right>
      <top style="medium">
        <color rgb="FF009FDA"/>
      </top>
      <bottom style="medium">
        <color rgb="FF009FDA"/>
      </bottom>
      <diagonal/>
    </border>
    <border>
      <left style="thin">
        <color rgb="FF00B0F0"/>
      </left>
      <right style="thin">
        <color rgb="FF009FDA"/>
      </right>
      <top style="medium">
        <color rgb="FF009FDA"/>
      </top>
      <bottom style="medium">
        <color rgb="FF009FDA"/>
      </bottom>
      <diagonal/>
    </border>
    <border>
      <left style="thin">
        <color rgb="FF009FDA"/>
      </left>
      <right style="medium">
        <color rgb="FF009FDA"/>
      </right>
      <top style="medium">
        <color rgb="FF009FDA"/>
      </top>
      <bottom style="medium">
        <color rgb="FF009FDA"/>
      </bottom>
      <diagonal/>
    </border>
    <border>
      <left style="medium">
        <color rgb="FF009FDA"/>
      </left>
      <right style="thin">
        <color rgb="FF00B0F0"/>
      </right>
      <top style="medium">
        <color rgb="FF009FDA"/>
      </top>
      <bottom/>
      <diagonal/>
    </border>
    <border>
      <left style="thin">
        <color rgb="FF00B0F0"/>
      </left>
      <right style="thin">
        <color rgb="FF009FDA"/>
      </right>
      <top style="medium">
        <color rgb="FF009FDA"/>
      </top>
      <bottom style="thin">
        <color rgb="FF009FDA"/>
      </bottom>
      <diagonal/>
    </border>
    <border>
      <left style="thin">
        <color rgb="FF009FDA"/>
      </left>
      <right style="medium">
        <color rgb="FF009FDA"/>
      </right>
      <top style="medium">
        <color rgb="FF009FDA"/>
      </top>
      <bottom style="thin">
        <color rgb="FF009FDA"/>
      </bottom>
      <diagonal/>
    </border>
    <border>
      <left style="medium">
        <color rgb="FF009FDA"/>
      </left>
      <right style="thin">
        <color rgb="FF00B0F0"/>
      </right>
      <top/>
      <bottom style="medium">
        <color rgb="FF009FDA"/>
      </bottom>
      <diagonal/>
    </border>
    <border>
      <left style="thin">
        <color rgb="FF00B0F0"/>
      </left>
      <right style="thin">
        <color rgb="FF009FDA"/>
      </right>
      <top/>
      <bottom style="medium">
        <color rgb="FF009FDA"/>
      </bottom>
      <diagonal/>
    </border>
    <border>
      <left/>
      <right style="medium">
        <color rgb="FF009FDA"/>
      </right>
      <top/>
      <bottom style="medium">
        <color rgb="FF009FDA"/>
      </bottom>
      <diagonal/>
    </border>
    <border>
      <left style="medium">
        <color rgb="FF009FDA"/>
      </left>
      <right/>
      <top style="medium">
        <color rgb="FF009FDA"/>
      </top>
      <bottom/>
      <diagonal/>
    </border>
    <border>
      <left style="thin">
        <color rgb="FF00B0F0"/>
      </left>
      <right style="thin">
        <color rgb="FF009FDA"/>
      </right>
      <top style="medium">
        <color rgb="FF009FDA"/>
      </top>
      <bottom/>
      <diagonal/>
    </border>
    <border>
      <left style="thin">
        <color rgb="FF009FDA"/>
      </left>
      <right style="medium">
        <color rgb="FF009FDA"/>
      </right>
      <top style="medium">
        <color rgb="FF009FDA"/>
      </top>
      <bottom style="thin">
        <color rgb="FF00B0F0"/>
      </bottom>
      <diagonal/>
    </border>
    <border>
      <left style="medium">
        <color rgb="FF009FDA"/>
      </left>
      <right/>
      <top/>
      <bottom/>
      <diagonal/>
    </border>
    <border>
      <left/>
      <right style="medium">
        <color rgb="FF009FDA"/>
      </right>
      <top style="thin">
        <color rgb="FF00B0F0"/>
      </top>
      <bottom style="thin">
        <color rgb="FF00B0F0"/>
      </bottom>
      <diagonal/>
    </border>
    <border>
      <left style="medium">
        <color rgb="FF009FDA"/>
      </left>
      <right/>
      <top/>
      <bottom style="medium">
        <color rgb="FF009FDA"/>
      </bottom>
      <diagonal/>
    </border>
    <border>
      <left style="thin">
        <color rgb="FF009FDA"/>
      </left>
      <right style="medium">
        <color rgb="FF009FDA"/>
      </right>
      <top style="thin">
        <color rgb="FF00B0F0"/>
      </top>
      <bottom style="medium">
        <color rgb="FF009FDA"/>
      </bottom>
      <diagonal/>
    </border>
    <border>
      <left style="thin">
        <color rgb="FF00B0F0"/>
      </left>
      <right style="thin">
        <color rgb="FF00B0F0"/>
      </right>
      <top style="medium">
        <color rgb="FF009FDA"/>
      </top>
      <bottom/>
      <diagonal/>
    </border>
    <border>
      <left style="thin">
        <color rgb="FF00B0F0"/>
      </left>
      <right style="medium">
        <color rgb="FF009FDA"/>
      </right>
      <top style="medium">
        <color rgb="FF009FDA"/>
      </top>
      <bottom/>
      <diagonal/>
    </border>
    <border>
      <left style="thin">
        <color rgb="FF00B0F0"/>
      </left>
      <right style="medium">
        <color rgb="FF009FDA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medium">
        <color rgb="FF009FDA"/>
      </bottom>
      <diagonal/>
    </border>
    <border>
      <left style="thin">
        <color rgb="FF00B0F0"/>
      </left>
      <right style="medium">
        <color rgb="FF009FDA"/>
      </right>
      <top/>
      <bottom style="medium">
        <color rgb="FF009FDA"/>
      </bottom>
      <diagonal/>
    </border>
    <border>
      <left/>
      <right/>
      <top style="medium">
        <color rgb="FF009FDA"/>
      </top>
      <bottom/>
      <diagonal/>
    </border>
    <border>
      <left/>
      <right style="medium">
        <color rgb="FF009FDA"/>
      </right>
      <top style="medium">
        <color rgb="FF009FDA"/>
      </top>
      <bottom/>
      <diagonal/>
    </border>
    <border>
      <left/>
      <right/>
      <top/>
      <bottom style="medium">
        <color rgb="FF009FDA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63">
    <xf numFmtId="0" fontId="0" fillId="0" borderId="0" xfId="0"/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10" fillId="0" borderId="0" xfId="0" applyFont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7" fillId="0" borderId="12" xfId="0" applyFont="1" applyBorder="1"/>
    <xf numFmtId="0" fontId="15" fillId="0" borderId="13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7" fillId="0" borderId="0" xfId="0" applyFont="1" applyBorder="1"/>
    <xf numFmtId="0" fontId="10" fillId="0" borderId="0" xfId="0" applyFont="1" applyBorder="1" applyAlignment="1">
      <alignment horizontal="left" vertical="center"/>
    </xf>
    <xf numFmtId="0" fontId="7" fillId="0" borderId="5" xfId="0" applyFont="1" applyBorder="1"/>
    <xf numFmtId="0" fontId="14" fillId="5" borderId="15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vertical="center"/>
    </xf>
    <xf numFmtId="0" fontId="16" fillId="6" borderId="20" xfId="3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vertical="center"/>
    </xf>
    <xf numFmtId="167" fontId="16" fillId="6" borderId="23" xfId="1" applyNumberFormat="1" applyFont="1" applyFill="1" applyBorder="1" applyAlignment="1">
      <alignment vertical="center"/>
    </xf>
    <xf numFmtId="0" fontId="15" fillId="0" borderId="25" xfId="0" applyFont="1" applyBorder="1" applyAlignment="1">
      <alignment vertical="center"/>
    </xf>
    <xf numFmtId="167" fontId="16" fillId="6" borderId="26" xfId="1" applyNumberFormat="1" applyFont="1" applyFill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15" fillId="0" borderId="34" xfId="0" applyFont="1" applyBorder="1" applyAlignment="1">
      <alignment vertical="center"/>
    </xf>
    <xf numFmtId="164" fontId="15" fillId="0" borderId="35" xfId="1" applyNumberFormat="1" applyFont="1" applyBorder="1" applyAlignment="1">
      <alignment vertical="center"/>
    </xf>
    <xf numFmtId="164" fontId="15" fillId="0" borderId="36" xfId="1" applyNumberFormat="1" applyFont="1" applyBorder="1" applyAlignment="1">
      <alignment vertical="center"/>
    </xf>
    <xf numFmtId="0" fontId="15" fillId="0" borderId="37" xfId="0" applyFont="1" applyBorder="1" applyAlignment="1">
      <alignment vertical="center"/>
    </xf>
    <xf numFmtId="164" fontId="15" fillId="0" borderId="38" xfId="1" applyNumberFormat="1" applyFont="1" applyBorder="1" applyAlignment="1">
      <alignment vertical="center"/>
    </xf>
    <xf numFmtId="0" fontId="9" fillId="2" borderId="0" xfId="2" applyFont="1" applyBorder="1" applyAlignment="1">
      <alignment horizontal="left" vertical="center"/>
    </xf>
    <xf numFmtId="0" fontId="9" fillId="2" borderId="0" xfId="2" applyFont="1" applyAlignment="1">
      <alignment horizontal="left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</cellXfs>
  <cellStyles count="4">
    <cellStyle name="Bad" xfId="2" builtinId="27"/>
    <cellStyle name="Comma" xfId="1" builtinId="3"/>
    <cellStyle name="Neutral" xfId="3" builtinId="28"/>
    <cellStyle name="Normal" xfId="0" builtinId="0"/>
  </cellStyles>
  <dxfs count="0"/>
  <tableStyles count="0" defaultTableStyle="TableStyleMedium2" defaultPivotStyle="PivotStyleLight16"/>
  <colors>
    <mruColors>
      <color rgb="FF009FDA"/>
      <color rgb="FF1442B8"/>
      <color rgb="FF1441B8"/>
      <color rgb="FFFCC433"/>
      <color rgb="FF2BE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11459</xdr:rowOff>
    </xdr:from>
    <xdr:to>
      <xdr:col>0</xdr:col>
      <xdr:colOff>601349</xdr:colOff>
      <xdr:row>3</xdr:row>
      <xdr:rowOff>50312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D74F02-3358-8CEF-0B13-8E734F05FE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17" r="9091"/>
        <a:stretch>
          <a:fillRect/>
        </a:stretch>
      </xdr:blipFill>
      <xdr:spPr bwMode="auto">
        <a:xfrm>
          <a:off x="0" y="194632"/>
          <a:ext cx="601349" cy="398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68490</xdr:colOff>
      <xdr:row>6</xdr:row>
      <xdr:rowOff>73331</xdr:rowOff>
    </xdr:from>
    <xdr:to>
      <xdr:col>0</xdr:col>
      <xdr:colOff>602140</xdr:colOff>
      <xdr:row>6</xdr:row>
      <xdr:rowOff>266081</xdr:rowOff>
    </xdr:to>
    <xdr:sp macro="" textlink="">
      <xdr:nvSpPr>
        <xdr:cNvPr id="3" name="Arrow: Pentagon 2">
          <a:extLst>
            <a:ext uri="{FF2B5EF4-FFF2-40B4-BE49-F238E27FC236}">
              <a16:creationId xmlns:a16="http://schemas.microsoft.com/office/drawing/2014/main" id="{C3BEAB08-EE89-8A55-7F2D-1E8D97C30A2A}"/>
            </a:ext>
          </a:extLst>
        </xdr:cNvPr>
        <xdr:cNvSpPr/>
      </xdr:nvSpPr>
      <xdr:spPr>
        <a:xfrm>
          <a:off x="68490" y="1156173"/>
          <a:ext cx="533650" cy="192750"/>
        </a:xfrm>
        <a:prstGeom prst="homePlate">
          <a:avLst/>
        </a:prstGeom>
        <a:solidFill>
          <a:srgbClr val="009FDA"/>
        </a:solidFill>
        <a:ln>
          <a:solidFill>
            <a:srgbClr val="009FDA"/>
          </a:solidFill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 kern="1200"/>
            <a:t>1</a:t>
          </a:r>
        </a:p>
      </xdr:txBody>
    </xdr:sp>
    <xdr:clientData/>
  </xdr:twoCellAnchor>
  <xdr:twoCellAnchor>
    <xdr:from>
      <xdr:col>0</xdr:col>
      <xdr:colOff>65315</xdr:colOff>
      <xdr:row>7</xdr:row>
      <xdr:rowOff>55112</xdr:rowOff>
    </xdr:from>
    <xdr:to>
      <xdr:col>0</xdr:col>
      <xdr:colOff>605315</xdr:colOff>
      <xdr:row>8</xdr:row>
      <xdr:rowOff>152612</xdr:rowOff>
    </xdr:to>
    <xdr:sp macro="" textlink="">
      <xdr:nvSpPr>
        <xdr:cNvPr id="4" name="Arrow: Pentagon 3">
          <a:extLst>
            <a:ext uri="{FF2B5EF4-FFF2-40B4-BE49-F238E27FC236}">
              <a16:creationId xmlns:a16="http://schemas.microsoft.com/office/drawing/2014/main" id="{921A9961-6F54-4F45-8A22-5C88E03DEF00}"/>
            </a:ext>
          </a:extLst>
        </xdr:cNvPr>
        <xdr:cNvSpPr/>
      </xdr:nvSpPr>
      <xdr:spPr>
        <a:xfrm>
          <a:off x="65315" y="1491189"/>
          <a:ext cx="540000" cy="280673"/>
        </a:xfrm>
        <a:prstGeom prst="homePlate">
          <a:avLst/>
        </a:prstGeom>
        <a:solidFill>
          <a:srgbClr val="009FDA"/>
        </a:solidFill>
        <a:ln>
          <a:solidFill>
            <a:srgbClr val="009FDA"/>
          </a:solidFill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 kern="1200"/>
            <a:t>2</a:t>
          </a:r>
        </a:p>
      </xdr:txBody>
    </xdr:sp>
    <xdr:clientData/>
  </xdr:twoCellAnchor>
  <xdr:twoCellAnchor>
    <xdr:from>
      <xdr:col>0</xdr:col>
      <xdr:colOff>65315</xdr:colOff>
      <xdr:row>10</xdr:row>
      <xdr:rowOff>44608</xdr:rowOff>
    </xdr:from>
    <xdr:to>
      <xdr:col>0</xdr:col>
      <xdr:colOff>605315</xdr:colOff>
      <xdr:row>11</xdr:row>
      <xdr:rowOff>142108</xdr:rowOff>
    </xdr:to>
    <xdr:sp macro="" textlink="">
      <xdr:nvSpPr>
        <xdr:cNvPr id="5" name="Arrow: Pentagon 4">
          <a:extLst>
            <a:ext uri="{FF2B5EF4-FFF2-40B4-BE49-F238E27FC236}">
              <a16:creationId xmlns:a16="http://schemas.microsoft.com/office/drawing/2014/main" id="{49DB7A25-030A-4C46-B277-2EE4D64D61CB}"/>
            </a:ext>
          </a:extLst>
        </xdr:cNvPr>
        <xdr:cNvSpPr/>
      </xdr:nvSpPr>
      <xdr:spPr>
        <a:xfrm>
          <a:off x="65315" y="2030204"/>
          <a:ext cx="540000" cy="280673"/>
        </a:xfrm>
        <a:prstGeom prst="homePlate">
          <a:avLst/>
        </a:prstGeom>
        <a:solidFill>
          <a:srgbClr val="009FDA"/>
        </a:solidFill>
        <a:ln>
          <a:solidFill>
            <a:srgbClr val="009FDA"/>
          </a:solidFill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 kern="1200"/>
            <a:t>3</a:t>
          </a:r>
        </a:p>
      </xdr:txBody>
    </xdr:sp>
    <xdr:clientData/>
  </xdr:twoCellAnchor>
  <xdr:twoCellAnchor>
    <xdr:from>
      <xdr:col>0</xdr:col>
      <xdr:colOff>65315</xdr:colOff>
      <xdr:row>14</xdr:row>
      <xdr:rowOff>63702</xdr:rowOff>
    </xdr:from>
    <xdr:to>
      <xdr:col>0</xdr:col>
      <xdr:colOff>605315</xdr:colOff>
      <xdr:row>15</xdr:row>
      <xdr:rowOff>161202</xdr:rowOff>
    </xdr:to>
    <xdr:sp macro="" textlink="">
      <xdr:nvSpPr>
        <xdr:cNvPr id="6" name="Arrow: Pentagon 5">
          <a:extLst>
            <a:ext uri="{FF2B5EF4-FFF2-40B4-BE49-F238E27FC236}">
              <a16:creationId xmlns:a16="http://schemas.microsoft.com/office/drawing/2014/main" id="{84C922B3-6C6B-4BF2-80A5-AB36B87A5D88}"/>
            </a:ext>
          </a:extLst>
        </xdr:cNvPr>
        <xdr:cNvSpPr/>
      </xdr:nvSpPr>
      <xdr:spPr>
        <a:xfrm>
          <a:off x="65315" y="2781990"/>
          <a:ext cx="540000" cy="280674"/>
        </a:xfrm>
        <a:prstGeom prst="homePlate">
          <a:avLst/>
        </a:prstGeom>
        <a:solidFill>
          <a:srgbClr val="009FDA"/>
        </a:solidFill>
        <a:ln>
          <a:solidFill>
            <a:srgbClr val="009FDA"/>
          </a:solidFill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 kern="1200"/>
            <a:t>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22DB1-5C4E-4C76-A070-985ACD64F135}">
  <dimension ref="A1:E24"/>
  <sheetViews>
    <sheetView showGridLines="0" tabSelected="1" topLeftCell="A17" zoomScale="130" zoomScaleNormal="130" workbookViewId="0">
      <selection activeCell="D8" sqref="D8"/>
    </sheetView>
  </sheetViews>
  <sheetFormatPr defaultColWidth="0" defaultRowHeight="14" zeroHeight="1" x14ac:dyDescent="0.3"/>
  <cols>
    <col min="1" max="1" width="9.6328125" style="7" customWidth="1"/>
    <col min="2" max="4" width="21.08984375" style="7" customWidth="1"/>
    <col min="5" max="5" width="8.81640625" style="7" customWidth="1"/>
    <col min="6" max="16384" width="21.08984375" style="7" hidden="1"/>
  </cols>
  <sheetData>
    <row r="1" spans="2:5" x14ac:dyDescent="0.3">
      <c r="D1" s="10"/>
    </row>
    <row r="2" spans="2:5" x14ac:dyDescent="0.3">
      <c r="B2" s="39" t="s">
        <v>0</v>
      </c>
      <c r="C2" s="40"/>
      <c r="D2" s="41"/>
    </row>
    <row r="3" spans="2:5" x14ac:dyDescent="0.3">
      <c r="B3" s="42"/>
      <c r="C3" s="43"/>
      <c r="D3" s="44"/>
    </row>
    <row r="4" spans="2:5" ht="14.5" thickBot="1" x14ac:dyDescent="0.35">
      <c r="B4" s="45"/>
      <c r="C4" s="46"/>
      <c r="D4" s="47"/>
    </row>
    <row r="5" spans="2:5" ht="14.5" thickBot="1" x14ac:dyDescent="0.35">
      <c r="B5" s="15"/>
      <c r="C5" s="15"/>
      <c r="D5" s="15"/>
    </row>
    <row r="6" spans="2:5" ht="14.5" thickBot="1" x14ac:dyDescent="0.35">
      <c r="B6" s="16" t="s">
        <v>1</v>
      </c>
      <c r="C6" s="17" t="s">
        <v>2</v>
      </c>
      <c r="D6" s="18" t="s">
        <v>3</v>
      </c>
    </row>
    <row r="7" spans="2:5" ht="26.5" thickBot="1" x14ac:dyDescent="0.35">
      <c r="B7" s="19" t="s">
        <v>4</v>
      </c>
      <c r="C7" s="20" t="s">
        <v>5</v>
      </c>
      <c r="D7" s="21" t="s">
        <v>24</v>
      </c>
      <c r="E7" s="35" t="s">
        <v>7</v>
      </c>
    </row>
    <row r="8" spans="2:5" x14ac:dyDescent="0.3">
      <c r="B8" s="37" t="s">
        <v>8</v>
      </c>
      <c r="C8" s="22" t="s">
        <v>9</v>
      </c>
      <c r="D8" s="23"/>
      <c r="E8" s="36" t="s">
        <v>10</v>
      </c>
    </row>
    <row r="9" spans="2:5" ht="14.5" thickBot="1" x14ac:dyDescent="0.35">
      <c r="B9" s="38"/>
      <c r="C9" s="24" t="s">
        <v>11</v>
      </c>
      <c r="D9" s="25"/>
      <c r="E9" s="36" t="s">
        <v>10</v>
      </c>
    </row>
    <row r="10" spans="2:5" x14ac:dyDescent="0.3">
      <c r="B10" s="60" t="s">
        <v>12</v>
      </c>
      <c r="C10" s="26" t="s">
        <v>13</v>
      </c>
      <c r="D10" s="27">
        <f>_xlfn.XLOOKUP(D$7,Input!$4:$4,Input!5:5)</f>
        <v>25.76</v>
      </c>
    </row>
    <row r="11" spans="2:5" x14ac:dyDescent="0.3">
      <c r="B11" s="61"/>
      <c r="C11" s="11" t="s">
        <v>14</v>
      </c>
      <c r="D11" s="28">
        <f>_xlfn.XLOOKUP(D$7,Input!$4:$4,Input!6:6)</f>
        <v>0</v>
      </c>
    </row>
    <row r="12" spans="2:5" x14ac:dyDescent="0.3">
      <c r="B12" s="61"/>
      <c r="C12" s="12" t="s">
        <v>15</v>
      </c>
      <c r="D12" s="28">
        <f>_xlfn.XLOOKUP(D$7,Input!$4:$4,Input!7:7)</f>
        <v>32.119999999999997</v>
      </c>
    </row>
    <row r="13" spans="2:5" ht="14.5" thickBot="1" x14ac:dyDescent="0.35">
      <c r="B13" s="62"/>
      <c r="C13" s="24" t="s">
        <v>16</v>
      </c>
      <c r="D13" s="29">
        <f>IF((D8+D9)/365&lt;33,0,_xlfn.XLOOKUP(D$7,Input!$4:$4,Input!8:8))</f>
        <v>0</v>
      </c>
    </row>
    <row r="14" spans="2:5" x14ac:dyDescent="0.3">
      <c r="B14" s="60" t="s">
        <v>17</v>
      </c>
      <c r="C14" s="30" t="s">
        <v>18</v>
      </c>
      <c r="D14" s="31">
        <f>$D$17/12*1</f>
        <v>9.7698333333333327</v>
      </c>
    </row>
    <row r="15" spans="2:5" x14ac:dyDescent="0.3">
      <c r="B15" s="61"/>
      <c r="C15" s="9" t="s">
        <v>19</v>
      </c>
      <c r="D15" s="32">
        <f>$D$17/12*3</f>
        <v>29.3095</v>
      </c>
    </row>
    <row r="16" spans="2:5" x14ac:dyDescent="0.3">
      <c r="B16" s="61"/>
      <c r="C16" s="9" t="s">
        <v>20</v>
      </c>
      <c r="D16" s="32">
        <f>$D$17/12*6</f>
        <v>58.619</v>
      </c>
    </row>
    <row r="17" spans="1:5" ht="14.5" thickBot="1" x14ac:dyDescent="0.35">
      <c r="B17" s="62"/>
      <c r="C17" s="33" t="s">
        <v>21</v>
      </c>
      <c r="D17" s="34">
        <f>SUMPRODUCT(D8:D9,D10:D11)/100+D12/100*365+SUM(D8:D9)*D13/100</f>
        <v>117.238</v>
      </c>
    </row>
    <row r="18" spans="1:5" ht="14.5" thickBot="1" x14ac:dyDescent="0.35">
      <c r="C18" s="13"/>
    </row>
    <row r="19" spans="1:5" x14ac:dyDescent="0.3">
      <c r="A19" s="13"/>
      <c r="B19" s="54" t="s">
        <v>31</v>
      </c>
      <c r="C19" s="55"/>
      <c r="D19" s="56"/>
    </row>
    <row r="20" spans="1:5" ht="16.5" customHeight="1" thickBot="1" x14ac:dyDescent="0.35">
      <c r="B20" s="57"/>
      <c r="C20" s="58"/>
      <c r="D20" s="59"/>
      <c r="E20" s="13"/>
    </row>
    <row r="21" spans="1:5" ht="11.25" customHeight="1" thickBot="1" x14ac:dyDescent="0.35">
      <c r="B21" s="13"/>
      <c r="D21" s="13"/>
    </row>
    <row r="22" spans="1:5" x14ac:dyDescent="0.3">
      <c r="A22" s="13"/>
      <c r="B22" s="48" t="s">
        <v>32</v>
      </c>
      <c r="C22" s="49"/>
      <c r="D22" s="50"/>
      <c r="E22" s="13"/>
    </row>
    <row r="23" spans="1:5" ht="14.25" customHeight="1" thickBot="1" x14ac:dyDescent="0.35">
      <c r="B23" s="51"/>
      <c r="C23" s="52"/>
      <c r="D23" s="53"/>
      <c r="E23" s="13"/>
    </row>
    <row r="24" spans="1:5" x14ac:dyDescent="0.3">
      <c r="B24" s="8"/>
      <c r="C24" s="14"/>
      <c r="D24" s="14"/>
    </row>
  </sheetData>
  <protectedRanges>
    <protectedRange sqref="D7:D9" name="Range1"/>
  </protectedRanges>
  <mergeCells count="6">
    <mergeCell ref="B8:B9"/>
    <mergeCell ref="B2:D4"/>
    <mergeCell ref="B22:D23"/>
    <mergeCell ref="B19:D20"/>
    <mergeCell ref="B14:B17"/>
    <mergeCell ref="B10:B13"/>
  </mergeCells>
  <pageMargins left="0.7" right="0.7" top="0.75" bottom="0.75" header="0.3" footer="0.3"/>
  <customProperties>
    <customPr name="EpmWorksheetKeyString_GUID" r:id="rId1"/>
  </customPropertie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9C022B3-0F22-4B41-BBD9-EE57CFC55954}">
          <x14:formula1>
            <xm:f>Input!$B$4:$G$4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2D61-B15E-4ACC-83A8-BAF2DF16DBBA}">
  <dimension ref="A4:G8"/>
  <sheetViews>
    <sheetView workbookViewId="0">
      <selection activeCell="B4" sqref="B4"/>
    </sheetView>
  </sheetViews>
  <sheetFormatPr defaultRowHeight="14.5" x14ac:dyDescent="0.35"/>
  <cols>
    <col min="1" max="1" width="30.26953125" bestFit="1" customWidth="1"/>
    <col min="2" max="2" width="19.453125" customWidth="1"/>
    <col min="3" max="3" width="20.1796875" customWidth="1"/>
    <col min="4" max="4" width="22.54296875" customWidth="1"/>
    <col min="5" max="5" width="21.26953125" customWidth="1"/>
    <col min="6" max="6" width="21.1796875" bestFit="1" customWidth="1"/>
    <col min="7" max="7" width="21" bestFit="1" customWidth="1"/>
  </cols>
  <sheetData>
    <row r="4" spans="1:7" s="6" customFormat="1" ht="63" customHeight="1" x14ac:dyDescent="0.35">
      <c r="A4" s="4" t="s">
        <v>22</v>
      </c>
      <c r="B4" s="5" t="s">
        <v>23</v>
      </c>
      <c r="C4" s="5" t="s">
        <v>24</v>
      </c>
      <c r="D4" s="5" t="s">
        <v>6</v>
      </c>
      <c r="E4" s="5" t="s">
        <v>25</v>
      </c>
      <c r="F4" s="5" t="s">
        <v>26</v>
      </c>
      <c r="G4" s="5" t="s">
        <v>27</v>
      </c>
    </row>
    <row r="5" spans="1:7" ht="15.5" x14ac:dyDescent="0.35">
      <c r="A5" s="1" t="s">
        <v>28</v>
      </c>
      <c r="B5" s="2">
        <v>25.76</v>
      </c>
      <c r="C5" s="2">
        <v>25.76</v>
      </c>
      <c r="D5" s="2">
        <v>29.89</v>
      </c>
      <c r="E5" s="2">
        <v>29.89</v>
      </c>
      <c r="F5" s="2">
        <v>32.46</v>
      </c>
      <c r="G5" s="2">
        <v>32.46</v>
      </c>
    </row>
    <row r="6" spans="1:7" ht="15.5" x14ac:dyDescent="0.35">
      <c r="A6" s="1" t="s">
        <v>29</v>
      </c>
      <c r="B6" s="2"/>
      <c r="C6" s="2"/>
      <c r="D6" s="2">
        <v>15.14</v>
      </c>
      <c r="E6" s="2">
        <v>15.14</v>
      </c>
      <c r="F6" s="2">
        <v>21.56</v>
      </c>
      <c r="G6" s="2">
        <v>21.56</v>
      </c>
    </row>
    <row r="7" spans="1:7" ht="15.5" x14ac:dyDescent="0.35">
      <c r="A7" s="1" t="s">
        <v>15</v>
      </c>
      <c r="B7" s="2">
        <v>14.98</v>
      </c>
      <c r="C7" s="2">
        <v>32.119999999999997</v>
      </c>
      <c r="D7" s="2">
        <v>14.98</v>
      </c>
      <c r="E7" s="2">
        <v>32.119999999999997</v>
      </c>
      <c r="F7" s="2">
        <v>14.98</v>
      </c>
      <c r="G7" s="2">
        <v>32.119999999999997</v>
      </c>
    </row>
    <row r="8" spans="1:7" ht="15.5" x14ac:dyDescent="0.35">
      <c r="A8" s="1" t="s">
        <v>30</v>
      </c>
      <c r="B8" s="3">
        <v>0.77500000000000002</v>
      </c>
      <c r="C8" s="3">
        <v>0.77500000000000002</v>
      </c>
      <c r="D8" s="3">
        <v>0.77500000000000002</v>
      </c>
      <c r="E8" s="3">
        <v>0.77500000000000002</v>
      </c>
      <c r="F8" s="3">
        <v>0.77500000000000002</v>
      </c>
      <c r="G8" s="3">
        <v>0.77500000000000002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36f305-9cec-4253-8398-ea866f5f992b">
      <Terms xmlns="http://schemas.microsoft.com/office/infopath/2007/PartnerControls"/>
    </lcf76f155ced4ddcb4097134ff3c332f>
    <TaxCatchAll xmlns="e78bc99f-ddb7-4d9b-a961-f72e2dbf97a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B0C313B73D742A39D35DA2E3A1C04" ma:contentTypeVersion="18" ma:contentTypeDescription="Create a new document." ma:contentTypeScope="" ma:versionID="7af1e7a4fca58fd02024094a332d0ed6">
  <xsd:schema xmlns:xsd="http://www.w3.org/2001/XMLSchema" xmlns:xs="http://www.w3.org/2001/XMLSchema" xmlns:p="http://schemas.microsoft.com/office/2006/metadata/properties" xmlns:ns2="6736f305-9cec-4253-8398-ea866f5f992b" xmlns:ns3="e78bc99f-ddb7-4d9b-a961-f72e2dbf97ad" targetNamespace="http://schemas.microsoft.com/office/2006/metadata/properties" ma:root="true" ma:fieldsID="1ee08202103f915523c272e300752bf3" ns2:_="" ns3:_="">
    <xsd:import namespace="6736f305-9cec-4253-8398-ea866f5f992b"/>
    <xsd:import namespace="e78bc99f-ddb7-4d9b-a961-f72e2dbf97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36f305-9cec-4253-8398-ea866f5f99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3762961-495e-4f26-8edd-cfd6513d30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bc99f-ddb7-4d9b-a961-f72e2dbf97a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88183b7-95e0-408e-9907-39eac759601e}" ma:internalName="TaxCatchAll" ma:showField="CatchAllData" ma:web="e78bc99f-ddb7-4d9b-a961-f72e2dbf97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E3A926-9003-4135-B44D-C22394F1430C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736f305-9cec-4253-8398-ea866f5f992b"/>
    <ds:schemaRef ds:uri="http://www.w3.org/XML/1998/namespace"/>
    <ds:schemaRef ds:uri="e78bc99f-ddb7-4d9b-a961-f72e2dbf97ad"/>
    <ds:schemaRef ds:uri="http://purl.org/dc/dcmitype/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F3C19318-2F69-4474-8014-3775C39B10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4D175F-2DF4-4759-A56E-F57F89DA44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36f305-9cec-4253-8398-ea866f5f992b"/>
    <ds:schemaRef ds:uri="e78bc99f-ddb7-4d9b-a961-f72e2dbf9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f4b7b92-9708-4942-8fd7-f99d10f83297}" enabled="1" method="Standard" siteId="{fb01cb1d-bba8-4c1a-94ef-defd79c59a0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Input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Logan. Eilish (Customer Solutions)</dc:creator>
  <cp:keywords/>
  <dc:description/>
  <cp:lastModifiedBy>Logan. Eilish (Customer Solutions)</cp:lastModifiedBy>
  <cp:revision/>
  <dcterms:created xsi:type="dcterms:W3CDTF">2026-06-02T10:08:49Z</dcterms:created>
  <dcterms:modified xsi:type="dcterms:W3CDTF">2026-06-05T11:31:27Z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0x0101002C4B0C313B73D742A39D35DA2E3A1C04</vt:lpwstr>
  </property>
  <property fmtid="{D5CDD505-2E9C-101B-9397-08002B2CF9AE}" pid="3" name="MediaServiceImageTags">
    <vt:lpwstr/>
  </property>
</Properties>
</file>